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0F4AC8AA-AE8C-459F-B004-D8B16578AC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1" l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</calcChain>
</file>

<file path=xl/sharedStrings.xml><?xml version="1.0" encoding="utf-8"?>
<sst xmlns="http://schemas.openxmlformats.org/spreadsheetml/2006/main" count="478" uniqueCount="81">
  <si>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</si>
  <si>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</si>
  <si>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</si>
  <si>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</si>
  <si>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</si>
  <si>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</si>
  <si>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</si>
  <si>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</si>
  <si>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</si>
  <si>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</si>
  <si>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</si>
  <si>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</si>
  <si>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</si>
  <si>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</si>
  <si>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</si>
  <si>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</si>
  <si>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</si>
  <si>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</si>
  <si>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</si>
  <si>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</si>
  <si>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</si>
  <si>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</si>
  <si>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</si>
  <si>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</si>
  <si>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</si>
  <si>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</si>
  <si>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</si>
  <si>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</si>
  <si>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</si>
  <si>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</si>
  <si>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</si>
  <si>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0091116</t>
  </si>
  <si>
    <t>FLUNITR SP</t>
  </si>
  <si>
    <t>Flunitrazepam and Metabolites, Serum or Plasma, Screen with Reflex to Confirmation/Quantitation</t>
  </si>
  <si>
    <t>x</t>
  </si>
  <si>
    <t>0091203</t>
  </si>
  <si>
    <t>HEROIN SP</t>
  </si>
  <si>
    <t>Heroin - Screen with Reflex to Confirmation/Quantitation - Serum or Plasma</t>
  </si>
  <si>
    <t>0091507</t>
  </si>
  <si>
    <t>KETAMINE S</t>
  </si>
  <si>
    <t>Ketamine and Metabolite Quantitative, Serum or Plasma</t>
  </si>
  <si>
    <t>0095155</t>
  </si>
  <si>
    <t>DNA MISC</t>
  </si>
  <si>
    <t>DNA Cell Cycle Analysis - Ploidy and S-Phase</t>
  </si>
  <si>
    <t>0099130</t>
  </si>
  <si>
    <t>COMP 1Q</t>
  </si>
  <si>
    <t>Complement Component 1Q Level</t>
  </si>
  <si>
    <t>2006299</t>
  </si>
  <si>
    <t>METHAQ UR</t>
  </si>
  <si>
    <t>Methaqualone  Quantitative, Urine</t>
  </si>
  <si>
    <t>2008848</t>
  </si>
  <si>
    <t>HPE PAN</t>
  </si>
  <si>
    <t>Holoprosencephaly Panel, Sequencing and Deletion/Duplication</t>
  </si>
  <si>
    <t>2011810</t>
  </si>
  <si>
    <t>CHIKM</t>
  </si>
  <si>
    <t>Chikungunya Antibody, IgM</t>
  </si>
  <si>
    <t>2011812</t>
  </si>
  <si>
    <t>CHIKPAN</t>
  </si>
  <si>
    <t>Chikungunya Antibodies, IgG and IgM</t>
  </si>
  <si>
    <t>3000183</t>
  </si>
  <si>
    <t>FLUNI URN</t>
  </si>
  <si>
    <t>Flunitrazepam and Metabolites, Urine Screen with Reflex to Confirmation/Quantitation</t>
  </si>
  <si>
    <t>3000959</t>
  </si>
  <si>
    <t>AAV5 TAB</t>
  </si>
  <si>
    <t>AAV5 Detect CDxTM -AAV5 Total Antibody Assay for ROCTAVIAN (valoctocogene roxaparvovec-rvox) Eligibility in Hemophilia A</t>
  </si>
  <si>
    <t>3019943</t>
  </si>
  <si>
    <t>WGS PRO</t>
  </si>
  <si>
    <t>Genome Sequencing</t>
  </si>
  <si>
    <t>3019947</t>
  </si>
  <si>
    <t>RWGS PRO</t>
  </si>
  <si>
    <t>Rapid Genome Sequencing</t>
  </si>
  <si>
    <t>3019951</t>
  </si>
  <si>
    <t>WGS FM</t>
  </si>
  <si>
    <t>Genome Sequencing, Familial Comparator</t>
  </si>
  <si>
    <t>3019953</t>
  </si>
  <si>
    <t>RWGS FM</t>
  </si>
  <si>
    <t>Rapid Genome Sequencing, Familial Comparator</t>
  </si>
  <si>
    <t>3021084</t>
  </si>
  <si>
    <t>COMP1Q</t>
  </si>
  <si>
    <t>Complement Component 1Q Quantitative</t>
  </si>
  <si>
    <t>Effective as of July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</si>
</sst>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5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80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ht="105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0</v>
      </c>
      <c r="F9" s="7" t="s">
        <v>34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34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HYPERLINK("http://www.aruplab.com/Testing-Information/resources/HotLines/HotLineDocs/Jul2026ICHL/0091116.pdf","H")</f>
        <v>H</v>
      </c>
      <c r="W9" s="7" t="s">
        <v>0</v>
      </c>
      <c r="X9" s="7" t="s">
        <v>0</v>
      </c>
      <c r="Y9" s="7" t="s">
        <v>0</v>
      </c>
      <c r="Z9" s="8">
        <v>46209</v>
      </c>
    </row>
    <row r="10" spans="1:26" ht="75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0</v>
      </c>
      <c r="F10" s="7" t="s">
        <v>34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34</v>
      </c>
      <c r="S10" s="7" t="s">
        <v>0</v>
      </c>
      <c r="T10" s="7" t="s">
        <v>0</v>
      </c>
      <c r="U10" s="7" t="s">
        <v>0</v>
      </c>
      <c r="V10" s="16" t="str">
        <f>HYPERLINK("http://www.aruplab.com/Testing-Information/resources/HotLines/HotLineDocs/Jul2026ICHL/0091203.pdf","H")</f>
        <v>H</v>
      </c>
      <c r="W10" s="7" t="s">
        <v>0</v>
      </c>
      <c r="X10" s="7" t="s">
        <v>0</v>
      </c>
      <c r="Y10" s="7" t="s">
        <v>0</v>
      </c>
      <c r="Z10" s="8">
        <v>46209</v>
      </c>
    </row>
    <row r="11" spans="1:26" ht="60" x14ac:dyDescent="0.25">
      <c r="A11" s="6" t="s">
        <v>38</v>
      </c>
      <c r="B11" s="6" t="s">
        <v>39</v>
      </c>
      <c r="C11" s="6" t="s">
        <v>40</v>
      </c>
      <c r="D11" s="7" t="s">
        <v>0</v>
      </c>
      <c r="E11" s="7" t="s">
        <v>0</v>
      </c>
      <c r="F11" s="7" t="s">
        <v>34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34</v>
      </c>
      <c r="S11" s="7" t="s">
        <v>0</v>
      </c>
      <c r="T11" s="7" t="s">
        <v>0</v>
      </c>
      <c r="U11" s="7" t="s">
        <v>0</v>
      </c>
      <c r="V11" s="16" t="str">
        <f>HYPERLINK("http://www.aruplab.com/Testing-Information/resources/HotLines/HotLineDocs/Jul2026ICHL/0091507.pdf","H")</f>
        <v>H</v>
      </c>
      <c r="W11" s="7" t="s">
        <v>0</v>
      </c>
      <c r="X11" s="7" t="s">
        <v>0</v>
      </c>
      <c r="Y11" s="7" t="s">
        <v>0</v>
      </c>
      <c r="Z11" s="8">
        <v>46209</v>
      </c>
    </row>
    <row r="12" spans="1:26" ht="45" x14ac:dyDescent="0.25">
      <c r="A12" s="6" t="s">
        <v>41</v>
      </c>
      <c r="B12" s="6" t="s">
        <v>42</v>
      </c>
      <c r="C12" s="6" t="s">
        <v>43</v>
      </c>
      <c r="D12" s="7" t="s">
        <v>0</v>
      </c>
      <c r="E12" s="7" t="s">
        <v>0</v>
      </c>
      <c r="F12" s="7" t="s">
        <v>34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16" t="str">
        <f>HYPERLINK("http://www.aruplab.com/Testing-Information/resources/HotLines/HotLineDocs/Jul2026ICHL/0095155.pdf","H")</f>
        <v>H</v>
      </c>
      <c r="W12" s="7" t="s">
        <v>0</v>
      </c>
      <c r="X12" s="7" t="s">
        <v>0</v>
      </c>
      <c r="Y12" s="7" t="s">
        <v>0</v>
      </c>
      <c r="Z12" s="8">
        <v>46209</v>
      </c>
    </row>
    <row r="13" spans="1:26" ht="45" x14ac:dyDescent="0.25">
      <c r="A13" s="6" t="s">
        <v>44</v>
      </c>
      <c r="B13" s="6" t="s">
        <v>45</v>
      </c>
      <c r="C13" s="6" t="s">
        <v>46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34</v>
      </c>
      <c r="U13" s="7" t="s">
        <v>0</v>
      </c>
      <c r="V13" s="16" t="str">
        <f>HYPERLINK("http://www.aruplab.com/Testing-Information/resources/HotLines/HotLineDocs/Jul2026ICHL/2026.06.29 Jul ICHL Hotline Inactivations.pdf","H")</f>
        <v>H</v>
      </c>
      <c r="W13" s="7" t="s">
        <v>0</v>
      </c>
      <c r="X13" s="7" t="s">
        <v>0</v>
      </c>
      <c r="Y13" s="7" t="s">
        <v>0</v>
      </c>
      <c r="Z13" s="8">
        <v>46209</v>
      </c>
    </row>
    <row r="14" spans="1:26" ht="30" x14ac:dyDescent="0.25">
      <c r="A14" s="6" t="s">
        <v>47</v>
      </c>
      <c r="B14" s="6" t="s">
        <v>48</v>
      </c>
      <c r="C14" s="6" t="s">
        <v>49</v>
      </c>
      <c r="D14" s="7" t="s">
        <v>0</v>
      </c>
      <c r="E14" s="7" t="s">
        <v>0</v>
      </c>
      <c r="F14" s="7" t="s">
        <v>34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34</v>
      </c>
      <c r="S14" s="7" t="s">
        <v>0</v>
      </c>
      <c r="T14" s="7" t="s">
        <v>0</v>
      </c>
      <c r="U14" s="7" t="s">
        <v>0</v>
      </c>
      <c r="V14" s="16" t="str">
        <f>HYPERLINK("http://www.aruplab.com/Testing-Information/resources/HotLines/HotLineDocs/Jul2026ICHL/2006299.pdf","H")</f>
        <v>H</v>
      </c>
      <c r="W14" s="7" t="s">
        <v>0</v>
      </c>
      <c r="X14" s="7" t="s">
        <v>0</v>
      </c>
      <c r="Y14" s="7" t="s">
        <v>0</v>
      </c>
      <c r="Z14" s="8">
        <v>46209</v>
      </c>
    </row>
    <row r="15" spans="1:26" ht="75" x14ac:dyDescent="0.25">
      <c r="A15" s="6" t="s">
        <v>50</v>
      </c>
      <c r="B15" s="6" t="s">
        <v>51</v>
      </c>
      <c r="C15" s="6" t="s">
        <v>52</v>
      </c>
      <c r="D15" s="7" t="s">
        <v>0</v>
      </c>
      <c r="E15" s="7" t="s">
        <v>0</v>
      </c>
      <c r="F15" s="7" t="s">
        <v>34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16" t="str">
        <f>HYPERLINK("http://www.aruplab.com/Testing-Information/resources/HotLines/HotLineDocs/Jul2026ICHL/2008848.pdf","H")</f>
        <v>H</v>
      </c>
      <c r="W15" s="7" t="s">
        <v>0</v>
      </c>
      <c r="X15" s="7" t="s">
        <v>0</v>
      </c>
      <c r="Y15" s="7" t="s">
        <v>0</v>
      </c>
      <c r="Z15" s="8">
        <v>46209</v>
      </c>
    </row>
    <row r="16" spans="1:26" ht="30" x14ac:dyDescent="0.25">
      <c r="A16" s="6" t="s">
        <v>53</v>
      </c>
      <c r="B16" s="6" t="s">
        <v>54</v>
      </c>
      <c r="C16" s="6" t="s">
        <v>55</v>
      </c>
      <c r="D16" s="7" t="s">
        <v>0</v>
      </c>
      <c r="E16" s="7" t="s">
        <v>0</v>
      </c>
      <c r="F16" s="7" t="s">
        <v>34</v>
      </c>
      <c r="G16" s="7" t="s">
        <v>0</v>
      </c>
      <c r="H16" s="7" t="s">
        <v>0</v>
      </c>
      <c r="I16" s="7" t="s">
        <v>34</v>
      </c>
      <c r="J16" s="7" t="s">
        <v>34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34</v>
      </c>
      <c r="Q16" s="7" t="s">
        <v>34</v>
      </c>
      <c r="R16" s="7" t="s">
        <v>0</v>
      </c>
      <c r="S16" s="7" t="s">
        <v>0</v>
      </c>
      <c r="T16" s="7" t="s">
        <v>0</v>
      </c>
      <c r="U16" s="7" t="s">
        <v>0</v>
      </c>
      <c r="V16" s="16" t="str">
        <f>HYPERLINK("http://www.aruplab.com/Testing-Information/resources/HotLines/HotLineDocs/Jul2026ICHL/2011810.pdf","H")</f>
        <v>H</v>
      </c>
      <c r="W16" s="7" t="s">
        <v>0</v>
      </c>
      <c r="X16" s="7" t="s">
        <v>0</v>
      </c>
      <c r="Y16" s="7" t="s">
        <v>0</v>
      </c>
      <c r="Z16" s="8">
        <v>46209</v>
      </c>
    </row>
    <row r="17" spans="1:26" ht="45" x14ac:dyDescent="0.25">
      <c r="A17" s="6" t="s">
        <v>56</v>
      </c>
      <c r="B17" s="6" t="s">
        <v>57</v>
      </c>
      <c r="C17" s="6" t="s">
        <v>58</v>
      </c>
      <c r="D17" s="7" t="s">
        <v>0</v>
      </c>
      <c r="E17" s="7" t="s">
        <v>0</v>
      </c>
      <c r="F17" s="7" t="s">
        <v>34</v>
      </c>
      <c r="G17" s="7" t="s">
        <v>0</v>
      </c>
      <c r="H17" s="7" t="s">
        <v>0</v>
      </c>
      <c r="I17" s="7" t="s">
        <v>34</v>
      </c>
      <c r="J17" s="7" t="s">
        <v>34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34</v>
      </c>
      <c r="Q17" s="7" t="s">
        <v>34</v>
      </c>
      <c r="R17" s="7" t="s">
        <v>0</v>
      </c>
      <c r="S17" s="7" t="s">
        <v>0</v>
      </c>
      <c r="T17" s="7" t="s">
        <v>0</v>
      </c>
      <c r="U17" s="7" t="s">
        <v>0</v>
      </c>
      <c r="V17" s="16" t="str">
        <f>HYPERLINK("http://www.aruplab.com/Testing-Information/resources/HotLines/HotLineDocs/Jul2026ICHL/2011812.pdf","H")</f>
        <v>H</v>
      </c>
      <c r="W17" s="7" t="s">
        <v>0</v>
      </c>
      <c r="X17" s="7" t="s">
        <v>0</v>
      </c>
      <c r="Y17" s="7" t="s">
        <v>0</v>
      </c>
      <c r="Z17" s="8">
        <v>46209</v>
      </c>
    </row>
    <row r="18" spans="1:26" ht="90" x14ac:dyDescent="0.25">
      <c r="A18" s="6" t="s">
        <v>59</v>
      </c>
      <c r="B18" s="6" t="s">
        <v>60</v>
      </c>
      <c r="C18" s="6" t="s">
        <v>61</v>
      </c>
      <c r="D18" s="7" t="s">
        <v>0</v>
      </c>
      <c r="E18" s="7" t="s">
        <v>0</v>
      </c>
      <c r="F18" s="7" t="s">
        <v>34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34</v>
      </c>
      <c r="S18" s="7" t="s">
        <v>0</v>
      </c>
      <c r="T18" s="7" t="s">
        <v>0</v>
      </c>
      <c r="U18" s="7" t="s">
        <v>0</v>
      </c>
      <c r="V18" s="16" t="str">
        <f>HYPERLINK("http://www.aruplab.com/Testing-Information/resources/HotLines/HotLineDocs/Jul2026ICHL/3000183.pdf","H")</f>
        <v>H</v>
      </c>
      <c r="W18" s="7" t="s">
        <v>0</v>
      </c>
      <c r="X18" s="7" t="s">
        <v>0</v>
      </c>
      <c r="Y18" s="7" t="s">
        <v>0</v>
      </c>
      <c r="Z18" s="8">
        <v>46209</v>
      </c>
    </row>
    <row r="19" spans="1:26" ht="135" x14ac:dyDescent="0.25">
      <c r="A19" s="6" t="s">
        <v>62</v>
      </c>
      <c r="B19" s="6" t="s">
        <v>63</v>
      </c>
      <c r="C19" s="6" t="s">
        <v>64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34</v>
      </c>
      <c r="V19" s="16" t="str">
        <f>HYPERLINK("http://www.aruplab.com/Testing-Information/resources/HotLines/HotLineDocs/Jul2026ICHL/2026.06.29 Jul ICHL Hotline Inactivations.pdf","H")</f>
        <v>H</v>
      </c>
      <c r="W19" s="7" t="s">
        <v>0</v>
      </c>
      <c r="X19" s="7" t="s">
        <v>0</v>
      </c>
      <c r="Y19" s="7" t="s">
        <v>0</v>
      </c>
      <c r="Z19" s="8">
        <v>46209</v>
      </c>
    </row>
    <row r="20" spans="1:26" ht="30" x14ac:dyDescent="0.25">
      <c r="A20" s="6" t="s">
        <v>65</v>
      </c>
      <c r="B20" s="6" t="s">
        <v>66</v>
      </c>
      <c r="C20" s="6" t="s">
        <v>67</v>
      </c>
      <c r="D20" s="7" t="s">
        <v>0</v>
      </c>
      <c r="E20" s="7" t="s">
        <v>0</v>
      </c>
      <c r="F20" s="7" t="s">
        <v>34</v>
      </c>
      <c r="G20" s="7" t="s">
        <v>0</v>
      </c>
      <c r="H20" s="7" t="s">
        <v>34</v>
      </c>
      <c r="I20" s="7" t="s">
        <v>0</v>
      </c>
      <c r="J20" s="7" t="s">
        <v>0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34</v>
      </c>
      <c r="T20" s="7" t="s">
        <v>0</v>
      </c>
      <c r="U20" s="7" t="s">
        <v>0</v>
      </c>
      <c r="V20" s="16" t="str">
        <f>HYPERLINK("http://www.aruplab.com/Testing-Information/resources/HotLines/HotLineDocs/Jul2026ICHL/3019943.pdf","H")</f>
        <v>H</v>
      </c>
      <c r="W20" s="7" t="s">
        <v>0</v>
      </c>
      <c r="X20" s="7" t="s">
        <v>0</v>
      </c>
      <c r="Y20" s="7" t="s">
        <v>0</v>
      </c>
      <c r="Z20" s="8">
        <v>46209</v>
      </c>
    </row>
    <row r="21" spans="1:26" ht="30" x14ac:dyDescent="0.25">
      <c r="A21" s="6" t="s">
        <v>68</v>
      </c>
      <c r="B21" s="6" t="s">
        <v>69</v>
      </c>
      <c r="C21" s="6" t="s">
        <v>70</v>
      </c>
      <c r="D21" s="7" t="s">
        <v>0</v>
      </c>
      <c r="E21" s="7" t="s">
        <v>0</v>
      </c>
      <c r="F21" s="7" t="s">
        <v>34</v>
      </c>
      <c r="G21" s="7" t="s">
        <v>0</v>
      </c>
      <c r="H21" s="7" t="s">
        <v>34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34</v>
      </c>
      <c r="T21" s="7" t="s">
        <v>0</v>
      </c>
      <c r="U21" s="7" t="s">
        <v>0</v>
      </c>
      <c r="V21" s="16" t="str">
        <f>HYPERLINK("http://www.aruplab.com/Testing-Information/resources/HotLines/HotLineDocs/Jul2026ICHL/3019947.pdf","H")</f>
        <v>H</v>
      </c>
      <c r="W21" s="7" t="s">
        <v>0</v>
      </c>
      <c r="X21" s="7" t="s">
        <v>0</v>
      </c>
      <c r="Y21" s="7" t="s">
        <v>0</v>
      </c>
      <c r="Z21" s="8">
        <v>46209</v>
      </c>
    </row>
    <row r="22" spans="1:26" ht="60" x14ac:dyDescent="0.25">
      <c r="A22" s="6" t="s">
        <v>71</v>
      </c>
      <c r="B22" s="6" t="s">
        <v>72</v>
      </c>
      <c r="C22" s="6" t="s">
        <v>73</v>
      </c>
      <c r="D22" s="7" t="s">
        <v>0</v>
      </c>
      <c r="E22" s="7" t="s">
        <v>0</v>
      </c>
      <c r="F22" s="7" t="s">
        <v>34</v>
      </c>
      <c r="G22" s="7" t="s">
        <v>0</v>
      </c>
      <c r="H22" s="7" t="s">
        <v>34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34</v>
      </c>
      <c r="T22" s="7" t="s">
        <v>0</v>
      </c>
      <c r="U22" s="7" t="s">
        <v>0</v>
      </c>
      <c r="V22" s="16" t="str">
        <f>HYPERLINK("http://www.aruplab.com/Testing-Information/resources/HotLines/HotLineDocs/Jul2026ICHL/3019951.pdf","H")</f>
        <v>H</v>
      </c>
      <c r="W22" s="7" t="s">
        <v>0</v>
      </c>
      <c r="X22" s="7" t="s">
        <v>0</v>
      </c>
      <c r="Y22" s="7" t="s">
        <v>0</v>
      </c>
      <c r="Z22" s="8">
        <v>46209</v>
      </c>
    </row>
    <row r="23" spans="1:26" ht="60" x14ac:dyDescent="0.25">
      <c r="A23" s="6" t="s">
        <v>74</v>
      </c>
      <c r="B23" s="6" t="s">
        <v>75</v>
      </c>
      <c r="C23" s="6" t="s">
        <v>76</v>
      </c>
      <c r="D23" s="7" t="s">
        <v>0</v>
      </c>
      <c r="E23" s="7" t="s">
        <v>0</v>
      </c>
      <c r="F23" s="7" t="s">
        <v>34</v>
      </c>
      <c r="G23" s="7" t="s">
        <v>0</v>
      </c>
      <c r="H23" s="7" t="s">
        <v>34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34</v>
      </c>
      <c r="T23" s="7" t="s">
        <v>0</v>
      </c>
      <c r="U23" s="7" t="s">
        <v>0</v>
      </c>
      <c r="V23" s="16" t="str">
        <f>HYPERLINK("http://www.aruplab.com/Testing-Information/resources/HotLines/HotLineDocs/Jul2026ICHL/3019953.pdf","H")</f>
        <v>H</v>
      </c>
      <c r="W23" s="7" t="s">
        <v>0</v>
      </c>
      <c r="X23" s="7" t="s">
        <v>0</v>
      </c>
      <c r="Y23" s="7" t="s">
        <v>0</v>
      </c>
      <c r="Z23" s="8">
        <v>46209</v>
      </c>
    </row>
    <row r="24" spans="1:26" ht="45" x14ac:dyDescent="0.25">
      <c r="A24" s="6" t="s">
        <v>77</v>
      </c>
      <c r="B24" s="6" t="s">
        <v>78</v>
      </c>
      <c r="C24" s="6" t="s">
        <v>79</v>
      </c>
      <c r="D24" s="7" t="s">
        <v>34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 t="s">
        <v>0</v>
      </c>
      <c r="V24" s="16" t="str">
        <f>HYPERLINK("http://www.aruplab.com/Testing-Information/resources/HotLines/HotLineDocs/Jul2026ICHL/3021084.pdf","H")</f>
        <v>H</v>
      </c>
      <c r="W24" s="7" t="s">
        <v>0</v>
      </c>
      <c r="X24" s="7" t="s">
        <v>0</v>
      </c>
      <c r="Y24" s="16" t="str">
        <f>HYPERLINK("https://connect.aruplab.com/Pricing/TestPrice/3021084/D07062026","P")</f>
        <v>P</v>
      </c>
      <c r="Z24" s="8">
        <v>46209</v>
      </c>
    </row>
    <row r="25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2026-06-19T14:56:52Z</dcterms:created>
  <dcterms:modified xsi:type="dcterms:W3CDTF">2026-06-23T19:41:22Z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2026-06-19T14:56:35Z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83ef052a-a9d8-4469-95a5-273c15383e89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